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6275" windowHeight="10080"/>
  </bookViews>
  <sheets>
    <sheet name="Rearranged" sheetId="1" r:id="rId1"/>
  </sheets>
  <calcPr calcId="144525"/>
</workbook>
</file>

<file path=xl/calcChain.xml><?xml version="1.0" encoding="utf-8"?>
<calcChain xmlns="http://schemas.openxmlformats.org/spreadsheetml/2006/main">
  <c r="E7" i="1"/>
  <c r="C11" s="1"/>
  <c r="E6"/>
  <c r="E5"/>
  <c r="C13" s="1"/>
  <c r="E4"/>
  <c r="C14" s="1"/>
  <c r="C15" l="1"/>
  <c r="C12"/>
  <c r="C20"/>
  <c r="C27" s="1"/>
  <c r="C21" l="1"/>
  <c r="C22" s="1"/>
  <c r="C23" s="1"/>
  <c r="C28"/>
  <c r="E31" l="1"/>
  <c r="C31" s="1"/>
</calcChain>
</file>

<file path=xl/sharedStrings.xml><?xml version="1.0" encoding="utf-8"?>
<sst xmlns="http://schemas.openxmlformats.org/spreadsheetml/2006/main" count="44" uniqueCount="43">
  <si>
    <t>Air temp</t>
    <phoneticPr fontId="4" type="noConversion"/>
  </si>
  <si>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charset val="129"/>
        <scheme val="minor"/>
      </rPr>
      <t>C</t>
    </r>
  </si>
  <si>
    <t>Air velocity on the top of water</t>
  </si>
  <si>
    <t>m/s</t>
    <phoneticPr fontId="4" type="noConversion"/>
  </si>
  <si>
    <t>Rlative humidity</t>
    <phoneticPr fontId="4" type="noConversion"/>
  </si>
  <si>
    <t>%</t>
    <phoneticPr fontId="4" type="noConversion"/>
  </si>
  <si>
    <t>Tank diameter</t>
    <phoneticPr fontId="4" type="noConversion"/>
  </si>
  <si>
    <t>m</t>
    <phoneticPr fontId="4" type="noConversion"/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</si>
  <si>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</si>
  <si>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Evaporation coefficient</t>
    <phoneticPr fontId="4" type="noConversion"/>
  </si>
  <si>
    <r>
      <t>kg/m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charset val="129"/>
        <scheme val="minor"/>
      </rPr>
      <t xml:space="preserve"> h</t>
    </r>
  </si>
  <si>
    <t>Humidity ratio in saturated air</t>
    <phoneticPr fontId="4" type="noConversion"/>
  </si>
  <si>
    <r>
      <t>kg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charset val="129"/>
        <scheme val="minor"/>
      </rPr>
      <t>O/kg air</t>
    </r>
  </si>
  <si>
    <t>Humidity ratio in air</t>
    <phoneticPr fontId="4" type="noConversion"/>
  </si>
  <si>
    <t>Amount of evaporated water</t>
    <phoneticPr fontId="4" type="noConversion"/>
  </si>
  <si>
    <t>kg/h</t>
    <phoneticPr fontId="4" type="noConversion"/>
  </si>
  <si>
    <t>Decrease in water level</t>
    <phoneticPr fontId="4" type="noConversion"/>
  </si>
  <si>
    <t>cm/h</t>
    <phoneticPr fontId="4" type="noConversion"/>
  </si>
  <si>
    <t>Elapsed time</t>
    <phoneticPr fontId="4" type="noConversion"/>
  </si>
  <si>
    <t>h</t>
    <phoneticPr fontId="4" type="noConversion"/>
  </si>
  <si>
    <t>Expected decrese in water level</t>
  </si>
  <si>
    <t xml:space="preserve">cm </t>
    <phoneticPr fontId="4" type="noConversion"/>
  </si>
  <si>
    <t>in.</t>
    <phoneticPr fontId="4" type="noConversion"/>
  </si>
  <si>
    <t>KJ/hr</t>
  </si>
  <si>
    <t>kcal/hr</t>
  </si>
  <si>
    <r>
      <t>h</t>
    </r>
    <r>
      <rPr>
        <vertAlign val="superscript"/>
        <sz val="11"/>
        <color theme="1"/>
        <rFont val="Calibri"/>
        <family val="3"/>
        <charset val="129"/>
        <scheme val="minor"/>
      </rPr>
      <t xml:space="preserve">air </t>
    </r>
    <r>
      <rPr>
        <sz val="11"/>
        <color theme="1"/>
        <rFont val="Calibri"/>
        <family val="3"/>
        <charset val="129"/>
        <scheme val="minor"/>
      </rPr>
      <t>(convection heat-transfer coefficient)</t>
    </r>
    <phoneticPr fontId="3" type="noConversion"/>
  </si>
  <si>
    <t>English unit</t>
    <phoneticPr fontId="3" type="noConversion"/>
  </si>
  <si>
    <t>Metric unit</t>
    <phoneticPr fontId="3" type="noConversion"/>
  </si>
  <si>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charset val="129"/>
        <scheme val="minor"/>
      </rPr>
      <t>F</t>
    </r>
    <phoneticPr fontId="3" type="noConversion"/>
  </si>
  <si>
    <t>ft/s</t>
    <phoneticPr fontId="3" type="noConversion"/>
  </si>
  <si>
    <t>%</t>
    <phoneticPr fontId="3" type="noConversion"/>
  </si>
  <si>
    <t>ft</t>
    <phoneticPr fontId="3" type="noConversion"/>
  </si>
  <si>
    <t>Tank Surface area</t>
    <phoneticPr fontId="4" type="noConversion"/>
  </si>
  <si>
    <r>
      <t xml:space="preserve"> kcal/h-m</t>
    </r>
    <r>
      <rPr>
        <vertAlign val="superscript"/>
        <sz val="11"/>
        <color theme="1"/>
        <rFont val="Calibri"/>
        <family val="3"/>
        <charset val="129"/>
        <scheme val="minor"/>
      </rPr>
      <t>2</t>
    </r>
    <r>
      <rPr>
        <sz val="11"/>
        <color theme="1"/>
        <rFont val="Calibri"/>
        <family val="2"/>
        <charset val="129"/>
        <scheme val="minor"/>
      </rPr>
      <t>-</t>
    </r>
    <r>
      <rPr>
        <vertAlign val="superscript"/>
        <sz val="11"/>
        <color theme="1"/>
        <rFont val="Calibri"/>
        <family val="3"/>
        <charset val="129"/>
        <scheme val="minor"/>
      </rPr>
      <t>o</t>
    </r>
    <r>
      <rPr>
        <sz val="11"/>
        <color theme="1"/>
        <rFont val="Calibri"/>
        <family val="2"/>
        <charset val="129"/>
        <scheme val="minor"/>
      </rPr>
      <t>C</t>
    </r>
    <phoneticPr fontId="3" type="noConversion"/>
  </si>
  <si>
    <t>Input your numbers in the yellow blanks</t>
    <phoneticPr fontId="3" type="noConversion"/>
  </si>
  <si>
    <t xml:space="preserve"> - How much water will be evaporated at the given conditions?</t>
    <phoneticPr fontId="3" type="noConversion"/>
  </si>
  <si>
    <t xml:space="preserve"> - How much heat will be lost by evaporation at the given conditions?</t>
    <phoneticPr fontId="3" type="noConversion"/>
  </si>
  <si>
    <t>Heat loss</t>
    <phoneticPr fontId="3" type="noConversion"/>
  </si>
  <si>
    <t>Expected Tank Water Temperature</t>
    <phoneticPr fontId="3" type="noConversion"/>
  </si>
  <si>
    <r>
      <rPr>
        <b/>
        <vertAlign val="superscript"/>
        <sz val="11"/>
        <color rgb="FFFF0000"/>
        <rFont val="Calibri"/>
        <family val="3"/>
        <charset val="129"/>
        <scheme val="minor"/>
      </rPr>
      <t>o</t>
    </r>
    <r>
      <rPr>
        <b/>
        <sz val="11"/>
        <color rgb="FFFF0000"/>
        <rFont val="Calibri"/>
        <family val="3"/>
        <charset val="129"/>
        <scheme val="minor"/>
      </rPr>
      <t>F</t>
    </r>
    <phoneticPr fontId="3" type="noConversion"/>
  </si>
  <si>
    <r>
      <rPr>
        <b/>
        <vertAlign val="superscript"/>
        <sz val="11"/>
        <color rgb="FFFF0000"/>
        <rFont val="Calibri"/>
        <family val="3"/>
        <charset val="129"/>
        <scheme val="minor"/>
      </rPr>
      <t>o</t>
    </r>
    <r>
      <rPr>
        <b/>
        <sz val="11"/>
        <color rgb="FFFF0000"/>
        <rFont val="Calibri"/>
        <family val="3"/>
        <charset val="129"/>
        <scheme val="minor"/>
      </rPr>
      <t>C</t>
    </r>
  </si>
  <si>
    <t>If water is vigrously agitated or flows enough to have more contact time with air, a higher number could be applied.</t>
    <phoneticPr fontId="3" type="noConversion"/>
  </si>
  <si>
    <t>Engineering numbers</t>
    <phoneticPr fontId="3" type="noConversion"/>
  </si>
</sst>
</file>

<file path=xl/styles.xml><?xml version="1.0" encoding="utf-8"?>
<styleSheet xmlns="http://schemas.openxmlformats.org/spreadsheetml/2006/main">
  <numFmts count="4">
    <numFmt numFmtId="164" formatCode="0.0"/>
    <numFmt numFmtId="165" formatCode="0.0_ "/>
    <numFmt numFmtId="166" formatCode="0.0000_ "/>
    <numFmt numFmtId="167" formatCode="0.00_ "/>
  </numFmts>
  <fonts count="12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vertAlign val="subscript"/>
      <sz val="11"/>
      <color theme="1"/>
      <name val="Calibri"/>
      <family val="3"/>
      <charset val="129"/>
      <scheme val="minor"/>
    </font>
    <font>
      <vertAlign val="superscript"/>
      <sz val="11"/>
      <color theme="1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b/>
      <sz val="11"/>
      <color rgb="FFFF0000"/>
      <name val="Calibri"/>
      <family val="3"/>
      <charset val="129"/>
      <scheme val="minor"/>
    </font>
    <font>
      <b/>
      <vertAlign val="superscript"/>
      <sz val="11"/>
      <color rgb="FFFF0000"/>
      <name val="Calibri"/>
      <family val="3"/>
      <charset val="129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0000FF"/>
      <name val="Calibri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Protection="1">
      <alignment vertical="center"/>
    </xf>
    <xf numFmtId="0" fontId="2" fillId="0" borderId="11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Fill="1" applyBorder="1" applyProtection="1">
      <alignment vertical="center"/>
    </xf>
    <xf numFmtId="0" fontId="0" fillId="2" borderId="15" xfId="0" applyFill="1" applyBorder="1" applyProtection="1">
      <alignment vertical="center"/>
    </xf>
    <xf numFmtId="0" fontId="1" fillId="0" borderId="11" xfId="0" applyFont="1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Protection="1">
      <alignment vertical="center"/>
    </xf>
    <xf numFmtId="167" fontId="0" fillId="0" borderId="5" xfId="0" applyNumberFormat="1" applyFill="1" applyBorder="1">
      <alignment vertical="center"/>
    </xf>
    <xf numFmtId="0" fontId="0" fillId="0" borderId="12" xfId="0" applyFill="1" applyBorder="1">
      <alignment vertical="center"/>
    </xf>
    <xf numFmtId="167" fontId="0" fillId="0" borderId="4" xfId="0" applyNumberFormat="1" applyFill="1" applyBorder="1">
      <alignment vertical="center"/>
    </xf>
    <xf numFmtId="0" fontId="0" fillId="0" borderId="13" xfId="0" applyFill="1" applyBorder="1">
      <alignment vertical="center"/>
    </xf>
    <xf numFmtId="165" fontId="0" fillId="0" borderId="17" xfId="0" applyNumberFormat="1" applyBorder="1">
      <alignment vertical="center"/>
    </xf>
    <xf numFmtId="164" fontId="0" fillId="0" borderId="18" xfId="0" applyNumberFormat="1" applyBorder="1" applyProtection="1">
      <alignment vertical="center"/>
    </xf>
    <xf numFmtId="2" fontId="0" fillId="0" borderId="18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9" xfId="0" applyBorder="1">
      <alignment vertical="center"/>
    </xf>
    <xf numFmtId="0" fontId="0" fillId="0" borderId="20" xfId="0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0" fillId="0" borderId="26" xfId="0" applyBorder="1">
      <alignment vertical="center"/>
    </xf>
    <xf numFmtId="166" fontId="0" fillId="0" borderId="25" xfId="0" applyNumberFormat="1" applyBorder="1">
      <alignment vertical="center"/>
    </xf>
    <xf numFmtId="0" fontId="0" fillId="0" borderId="27" xfId="0" applyBorder="1">
      <alignment vertical="center"/>
    </xf>
    <xf numFmtId="0" fontId="0" fillId="0" borderId="11" xfId="0" applyFill="1" applyBorder="1" applyProtection="1">
      <alignment vertical="center"/>
    </xf>
    <xf numFmtId="0" fontId="0" fillId="0" borderId="13" xfId="0" applyFill="1" applyBorder="1" applyProtection="1">
      <alignment vertical="center"/>
    </xf>
    <xf numFmtId="1" fontId="0" fillId="0" borderId="17" xfId="0" applyNumberFormat="1" applyBorder="1" applyProtection="1">
      <alignment vertical="center"/>
    </xf>
    <xf numFmtId="1" fontId="0" fillId="0" borderId="9" xfId="0" applyNumberFormat="1" applyBorder="1" applyProtection="1">
      <alignment vertical="center"/>
    </xf>
    <xf numFmtId="0" fontId="11" fillId="0" borderId="0" xfId="0" applyFont="1" applyProtection="1">
      <alignment vertical="center"/>
    </xf>
    <xf numFmtId="0" fontId="7" fillId="0" borderId="15" xfId="0" applyFont="1" applyBorder="1" applyProtection="1">
      <alignment vertical="center"/>
    </xf>
    <xf numFmtId="164" fontId="7" fillId="0" borderId="10" xfId="0" applyNumberFormat="1" applyFont="1" applyBorder="1" applyProtection="1">
      <alignment vertical="center"/>
    </xf>
    <xf numFmtId="0" fontId="7" fillId="0" borderId="14" xfId="0" applyFont="1" applyBorder="1">
      <alignment vertical="center"/>
    </xf>
    <xf numFmtId="0" fontId="0" fillId="2" borderId="8" xfId="0" applyFill="1" applyBorder="1" applyProtection="1">
      <alignment vertical="center"/>
      <protection locked="0"/>
    </xf>
    <xf numFmtId="164" fontId="0" fillId="0" borderId="17" xfId="0" applyNumberFormat="1" applyBorder="1">
      <alignment vertical="center"/>
    </xf>
    <xf numFmtId="164" fontId="0" fillId="0" borderId="9" xfId="0" applyNumberFormat="1" applyBorder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0" borderId="12" xfId="0" applyBorder="1" applyProtection="1">
      <alignment vertical="center"/>
    </xf>
    <xf numFmtId="0" fontId="0" fillId="2" borderId="3" xfId="0" applyFill="1" applyBorder="1" applyProtection="1">
      <alignment vertical="center"/>
      <protection locked="0"/>
    </xf>
    <xf numFmtId="164" fontId="7" fillId="0" borderId="7" xfId="0" applyNumberFormat="1" applyFont="1" applyBorder="1" applyProtection="1">
      <alignment vertical="center"/>
    </xf>
    <xf numFmtId="0" fontId="0" fillId="0" borderId="15" xfId="0" applyFill="1" applyBorder="1" applyProtection="1">
      <alignment vertical="center"/>
    </xf>
    <xf numFmtId="0" fontId="0" fillId="0" borderId="16" xfId="0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workbookViewId="0">
      <selection activeCell="J19" sqref="J19"/>
    </sheetView>
  </sheetViews>
  <sheetFormatPr defaultColWidth="9" defaultRowHeight="15"/>
  <cols>
    <col min="1" max="1" width="9" style="4"/>
    <col min="2" max="2" width="42.85546875" style="4" customWidth="1"/>
    <col min="3" max="3" width="12" style="4" bestFit="1" customWidth="1"/>
    <col min="4" max="4" width="8.140625" style="4" customWidth="1"/>
    <col min="5" max="16384" width="9" style="4"/>
  </cols>
  <sheetData>
    <row r="1" spans="2:7" ht="15.75" thickBot="1"/>
    <row r="2" spans="2:7" ht="15.75" thickBot="1">
      <c r="B2" s="10" t="s">
        <v>34</v>
      </c>
    </row>
    <row r="3" spans="2:7" ht="15.75" thickBot="1">
      <c r="B3" s="16"/>
      <c r="C3" s="56" t="s">
        <v>26</v>
      </c>
      <c r="D3" s="56"/>
      <c r="E3" s="56" t="s">
        <v>27</v>
      </c>
      <c r="F3" s="56"/>
    </row>
    <row r="4" spans="2:7" ht="17.25">
      <c r="B4" s="13" t="s">
        <v>0</v>
      </c>
      <c r="C4" s="42">
        <v>82</v>
      </c>
      <c r="D4" s="11" t="s">
        <v>28</v>
      </c>
      <c r="E4" s="40">
        <f>(5/9)*(C4-32)</f>
        <v>27.777777777777779</v>
      </c>
      <c r="F4" s="5" t="s">
        <v>1</v>
      </c>
    </row>
    <row r="5" spans="2:7">
      <c r="B5" s="14" t="s">
        <v>2</v>
      </c>
      <c r="C5" s="43">
        <v>0.5</v>
      </c>
      <c r="D5" s="44" t="s">
        <v>29</v>
      </c>
      <c r="E5" s="23">
        <f>C5*0.304</f>
        <v>0.152</v>
      </c>
      <c r="F5" s="6" t="s">
        <v>3</v>
      </c>
      <c r="G5" s="9" t="s">
        <v>41</v>
      </c>
    </row>
    <row r="6" spans="2:7">
      <c r="B6" s="14" t="s">
        <v>4</v>
      </c>
      <c r="C6" s="43">
        <v>90</v>
      </c>
      <c r="D6" s="44" t="s">
        <v>30</v>
      </c>
      <c r="E6" s="24">
        <f>C6</f>
        <v>90</v>
      </c>
      <c r="F6" s="6" t="s">
        <v>5</v>
      </c>
    </row>
    <row r="7" spans="2:7" ht="15.75" thickBot="1">
      <c r="B7" s="15" t="s">
        <v>6</v>
      </c>
      <c r="C7" s="45">
        <v>8</v>
      </c>
      <c r="D7" s="32" t="s">
        <v>31</v>
      </c>
      <c r="E7" s="41">
        <f>C7*0.304</f>
        <v>2.4319999999999999</v>
      </c>
      <c r="F7" s="7" t="s">
        <v>7</v>
      </c>
    </row>
    <row r="8" spans="2:7">
      <c r="B8" s="12"/>
      <c r="C8" s="12"/>
      <c r="D8" s="12"/>
    </row>
    <row r="9" spans="2:7" ht="15.75" thickBot="1"/>
    <row r="10" spans="2:7" ht="22.5" customHeight="1" thickBot="1">
      <c r="B10" s="47" t="s">
        <v>42</v>
      </c>
    </row>
    <row r="11" spans="2:7" ht="21.75" customHeight="1">
      <c r="B11" s="13" t="s">
        <v>32</v>
      </c>
      <c r="C11" s="21">
        <f>POWER(E7/2,2)*3.14</f>
        <v>4.6429798399999997</v>
      </c>
      <c r="D11" s="50" t="s">
        <v>8</v>
      </c>
      <c r="E11" s="51"/>
    </row>
    <row r="12" spans="2:7" ht="21.75" customHeight="1">
      <c r="B12" s="26" t="s">
        <v>25</v>
      </c>
      <c r="C12" s="22">
        <f>(10.45-E5+10*POWER(E5,0.5))*0.85984</f>
        <v>12.206905779776216</v>
      </c>
      <c r="D12" s="52" t="s">
        <v>33</v>
      </c>
      <c r="E12" s="53"/>
    </row>
    <row r="13" spans="2:7" ht="21.75" customHeight="1">
      <c r="B13" s="14" t="s">
        <v>9</v>
      </c>
      <c r="C13" s="23">
        <f>25+(19*E5)</f>
        <v>27.887999999999998</v>
      </c>
      <c r="D13" s="52" t="s">
        <v>10</v>
      </c>
      <c r="E13" s="53"/>
    </row>
    <row r="14" spans="2:7" ht="20.25" customHeight="1">
      <c r="B14" s="14" t="s">
        <v>11</v>
      </c>
      <c r="C14" s="24">
        <f>EXP(0.0618*E4)*0.0041</f>
        <v>2.2820371876449277E-2</v>
      </c>
      <c r="D14" s="52" t="s">
        <v>12</v>
      </c>
      <c r="E14" s="53"/>
    </row>
    <row r="15" spans="2:7" ht="21.75" customHeight="1" thickBot="1">
      <c r="B15" s="15" t="s">
        <v>13</v>
      </c>
      <c r="C15" s="25">
        <f>C14*(E6/100)</f>
        <v>2.0538334688804349E-2</v>
      </c>
      <c r="D15" s="54" t="s">
        <v>12</v>
      </c>
      <c r="E15" s="55"/>
    </row>
    <row r="16" spans="2:7" ht="21.75" customHeight="1"/>
    <row r="17" spans="2:6" ht="21.75" customHeight="1"/>
    <row r="18" spans="2:6" ht="21" customHeight="1" thickBot="1">
      <c r="B18" s="27" t="s">
        <v>35</v>
      </c>
    </row>
    <row r="19" spans="2:6" ht="21" customHeight="1" thickBot="1">
      <c r="B19" s="3" t="s">
        <v>18</v>
      </c>
      <c r="C19" s="39">
        <v>48</v>
      </c>
      <c r="D19" s="8" t="s">
        <v>19</v>
      </c>
    </row>
    <row r="20" spans="2:6" ht="21" customHeight="1">
      <c r="B20" s="28" t="s">
        <v>14</v>
      </c>
      <c r="C20" s="29">
        <f>C13*C11*(C14-C15)</f>
        <v>0.29548598368072654</v>
      </c>
      <c r="D20" s="30" t="s">
        <v>15</v>
      </c>
    </row>
    <row r="21" spans="2:6" ht="21" customHeight="1">
      <c r="B21" s="2" t="s">
        <v>16</v>
      </c>
      <c r="C21" s="1">
        <f>((C20/1000)/C11)*100</f>
        <v>6.3641453089041747E-3</v>
      </c>
      <c r="D21" s="6" t="s">
        <v>17</v>
      </c>
    </row>
    <row r="22" spans="2:6" ht="21" customHeight="1">
      <c r="B22" s="57" t="s">
        <v>20</v>
      </c>
      <c r="C22" s="17">
        <f>C21*C19</f>
        <v>0.30547897482740038</v>
      </c>
      <c r="D22" s="18" t="s">
        <v>21</v>
      </c>
    </row>
    <row r="23" spans="2:6" ht="21" customHeight="1" thickBot="1">
      <c r="B23" s="58"/>
      <c r="C23" s="19">
        <f>C22/2.54</f>
        <v>0.12026731292417338</v>
      </c>
      <c r="D23" s="20" t="s">
        <v>22</v>
      </c>
    </row>
    <row r="24" spans="2:6" ht="21" customHeight="1"/>
    <row r="26" spans="2:6" ht="15.75" thickBot="1">
      <c r="B26" s="35" t="s">
        <v>36</v>
      </c>
    </row>
    <row r="27" spans="2:6">
      <c r="B27" s="48" t="s">
        <v>37</v>
      </c>
      <c r="C27" s="33">
        <f>C20*2260</f>
        <v>667.798323118442</v>
      </c>
      <c r="D27" s="31" t="s">
        <v>23</v>
      </c>
    </row>
    <row r="28" spans="2:6" ht="15.75" thickBot="1">
      <c r="B28" s="49"/>
      <c r="C28" s="34">
        <f>C27/4.1868</f>
        <v>159.50088925156254</v>
      </c>
      <c r="D28" s="32" t="s">
        <v>24</v>
      </c>
    </row>
    <row r="30" spans="2:6" ht="15.75" thickBot="1"/>
    <row r="31" spans="2:6" ht="18" thickBot="1">
      <c r="B31" s="36" t="s">
        <v>38</v>
      </c>
      <c r="C31" s="46">
        <f>32+((9/5)*E31)</f>
        <v>76.934372820316895</v>
      </c>
      <c r="D31" s="38" t="s">
        <v>39</v>
      </c>
      <c r="E31" s="37">
        <f>E4-(C28/(C12*C11))</f>
        <v>24.963540455731611</v>
      </c>
      <c r="F31" s="38" t="s">
        <v>40</v>
      </c>
    </row>
  </sheetData>
  <sheetProtection password="CC3D" sheet="1" objects="1" scenarios="1"/>
  <mergeCells count="9">
    <mergeCell ref="C3:D3"/>
    <mergeCell ref="E3:F3"/>
    <mergeCell ref="B22:B23"/>
    <mergeCell ref="B27:B28"/>
    <mergeCell ref="D11:E11"/>
    <mergeCell ref="D12:E12"/>
    <mergeCell ref="D13:E13"/>
    <mergeCell ref="D14:E14"/>
    <mergeCell ref="D15:E15"/>
  </mergeCells>
  <phoneticPr fontId="3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Rearranged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UAPB UAPB</cp:lastModifiedBy>
  <dcterms:created xsi:type="dcterms:W3CDTF">2011-02-09T03:12:58Z</dcterms:created>
  <dcterms:modified xsi:type="dcterms:W3CDTF">2016-12-07T22:13:13Z</dcterms:modified>
</cp:coreProperties>
</file>